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4-2025 г маломерни\за дона\"/>
    </mc:Choice>
  </mc:AlternateContent>
  <bookViews>
    <workbookView xWindow="0" yWindow="0" windowWidth="20490" windowHeight="8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R15" i="1"/>
  <c r="N15" i="1"/>
  <c r="S4" i="1"/>
  <c r="O4" i="1"/>
  <c r="K4" i="1"/>
  <c r="U4" i="1" s="1"/>
  <c r="O14" i="1"/>
  <c r="K5" i="1"/>
  <c r="G5" i="1"/>
  <c r="U5" i="1" s="1"/>
  <c r="S9" i="1"/>
  <c r="K9" i="1"/>
  <c r="G9" i="1"/>
  <c r="R10" i="1"/>
  <c r="F10" i="1"/>
  <c r="F18" i="1"/>
  <c r="U18" i="1" s="1"/>
  <c r="R16" i="1"/>
  <c r="N16" i="1"/>
  <c r="K19" i="1"/>
  <c r="G19" i="1"/>
  <c r="U7" i="1"/>
  <c r="U11" i="1"/>
  <c r="U12" i="1"/>
  <c r="U20" i="1"/>
  <c r="U21" i="1"/>
  <c r="U3" i="1"/>
  <c r="S14" i="1"/>
  <c r="R6" i="1"/>
  <c r="U6" i="1" s="1"/>
  <c r="R13" i="1"/>
  <c r="N13" i="1"/>
  <c r="J13" i="1"/>
  <c r="F13" i="1"/>
  <c r="U15" i="1"/>
  <c r="G16" i="1"/>
  <c r="G17" i="1"/>
  <c r="U17" i="1" s="1"/>
  <c r="O8" i="1"/>
  <c r="K8" i="1"/>
  <c r="G8" i="1"/>
  <c r="U9" i="1" l="1"/>
  <c r="U19" i="1"/>
  <c r="U8" i="1"/>
  <c r="U14" i="1"/>
  <c r="U13" i="1"/>
  <c r="U10" i="1"/>
  <c r="U16" i="1"/>
  <c r="U22" i="1" l="1"/>
</calcChain>
</file>

<file path=xl/sharedStrings.xml><?xml version="1.0" encoding="utf-8"?>
<sst xmlns="http://schemas.openxmlformats.org/spreadsheetml/2006/main" count="42" uniqueCount="42">
  <si>
    <t>Общ брой ученици</t>
  </si>
  <si>
    <t>Общ  брой на мал. пар.</t>
  </si>
  <si>
    <t>Общо</t>
  </si>
  <si>
    <t>общ. Брой ученици за дофинансиране в маломерни паралелки по чл. 68, ал.1, т.2</t>
  </si>
  <si>
    <t>общ. Брой ученици за дофинансиране в маломерни паралелки по чл. 68, ал.1, т.3</t>
  </si>
  <si>
    <t xml:space="preserve">Средства за маломерна паралелка по чл. 68, ал. 1, т. 2 над 80 ученици - 0 лв.  </t>
  </si>
  <si>
    <t xml:space="preserve">Средства за маломерна паралелка по чл. 68, ал. 1, т. 3 над 80 ученици - 0 лв.  </t>
  </si>
  <si>
    <t xml:space="preserve">Средства за маломерна паралелка по чл. 69, ал. 1, над 80 ученици - 0 лв.  </t>
  </si>
  <si>
    <t>общ. Брой ученици за дофинансиране в маломерни паралелки по чл. 69, ал.1</t>
  </si>
  <si>
    <t xml:space="preserve">Средства за маломерна и слята паралелка по чл. 68, ал. 1, т. 3 над 80 ученици - 0 лв.  </t>
  </si>
  <si>
    <t>общ. Брой ученици за дофинансиране в маломерни и слети паралелки по чл. 69, ал.1</t>
  </si>
  <si>
    <r>
      <t xml:space="preserve">Средства за маломерна паралелка по чл. 68, ал. 1, т. 2 до 40 ученици - 40% от 3087 лв. - </t>
    </r>
    <r>
      <rPr>
        <b/>
        <u/>
        <sz val="10"/>
        <rFont val="Times New Roman"/>
        <family val="1"/>
        <charset val="204"/>
      </rPr>
      <t>360 лв</t>
    </r>
    <r>
      <rPr>
        <sz val="10"/>
        <rFont val="Times New Roman"/>
        <family val="1"/>
        <charset val="204"/>
      </rPr>
      <t xml:space="preserve">.  </t>
    </r>
  </si>
  <si>
    <r>
      <t xml:space="preserve">Средства за маломерна паралелка по чл. 68, ал. 1, т. 2 до от 41 до 80 ученици - 20% от 3087 лв.  - </t>
    </r>
    <r>
      <rPr>
        <b/>
        <u/>
        <sz val="10"/>
        <rFont val="Times New Roman"/>
        <family val="1"/>
        <charset val="204"/>
      </rPr>
      <t>180 лв</t>
    </r>
    <r>
      <rPr>
        <sz val="10"/>
        <rFont val="Times New Roman"/>
        <family val="1"/>
        <charset val="204"/>
      </rPr>
      <t>.</t>
    </r>
  </si>
  <si>
    <r>
      <t xml:space="preserve">Средства за маломерна паралелка по чл. 68, ал. 1, т. 3 до 40 ученици - 60% от 3087 лв. - </t>
    </r>
    <r>
      <rPr>
        <b/>
        <u/>
        <sz val="10"/>
        <rFont val="Times New Roman"/>
        <family val="1"/>
        <charset val="204"/>
      </rPr>
      <t>540 лв.</t>
    </r>
    <r>
      <rPr>
        <sz val="10"/>
        <rFont val="Times New Roman"/>
        <family val="1"/>
        <charset val="204"/>
      </rPr>
      <t xml:space="preserve">  </t>
    </r>
  </si>
  <si>
    <r>
      <t xml:space="preserve">Средства за маломерна паралелка по чл. 68, ал. 1, т. 3 от 41 до 80 ученици - 40% от 3087 лв.  - </t>
    </r>
    <r>
      <rPr>
        <b/>
        <u/>
        <sz val="10"/>
        <rFont val="Times New Roman"/>
        <family val="1"/>
        <charset val="204"/>
      </rPr>
      <t>360 лв.</t>
    </r>
  </si>
  <si>
    <r>
      <t xml:space="preserve">Средства за маломерна паралелка по чл. 69, ал. 1,  до 40 ученици - 40% от 3087 лв.  - </t>
    </r>
    <r>
      <rPr>
        <b/>
        <u/>
        <sz val="10"/>
        <rFont val="Times New Roman"/>
        <family val="1"/>
        <charset val="204"/>
      </rPr>
      <t>360 лв.</t>
    </r>
  </si>
  <si>
    <r>
      <t xml:space="preserve">Средства за маломерна паралелка по чл. 69, ал. 1,  от 41 до 80 ученици - 20% от 3087 лв. - </t>
    </r>
    <r>
      <rPr>
        <b/>
        <u/>
        <sz val="10"/>
        <rFont val="Times New Roman"/>
        <family val="1"/>
        <charset val="204"/>
      </rPr>
      <t xml:space="preserve">180 лв. </t>
    </r>
    <r>
      <rPr>
        <sz val="10"/>
        <rFont val="Times New Roman"/>
        <family val="1"/>
        <charset val="204"/>
      </rPr>
      <t xml:space="preserve"> </t>
    </r>
  </si>
  <si>
    <r>
      <t xml:space="preserve">Средства за маломерна  и слята паралелка по чл. 69, ал. 1,  до 40 ученици - 60% от 3087 лв.- </t>
    </r>
    <r>
      <rPr>
        <b/>
        <u/>
        <sz val="10"/>
        <rFont val="Times New Roman"/>
        <family val="1"/>
        <charset val="204"/>
      </rPr>
      <t xml:space="preserve">540 лв. </t>
    </r>
    <r>
      <rPr>
        <sz val="10"/>
        <rFont val="Times New Roman"/>
        <family val="1"/>
        <charset val="204"/>
      </rPr>
      <t xml:space="preserve"> </t>
    </r>
  </si>
  <si>
    <r>
      <t xml:space="preserve">Средства за маломерна и слята паралелка по чл. 68, ал. 1, т. 3 до 40 ученици - 40% от 3087 лв. - </t>
    </r>
    <r>
      <rPr>
        <b/>
        <u/>
        <sz val="10"/>
        <rFont val="Times New Roman"/>
        <family val="1"/>
        <charset val="204"/>
      </rPr>
      <t xml:space="preserve">360 лв. </t>
    </r>
    <r>
      <rPr>
        <sz val="10"/>
        <rFont val="Times New Roman"/>
        <family val="1"/>
        <charset val="204"/>
      </rPr>
      <t xml:space="preserve"> </t>
    </r>
  </si>
  <si>
    <t>Маломерни и слети  паралелки</t>
  </si>
  <si>
    <t>общо дофинансиране за периода 15.09-31.12.2024 г.</t>
  </si>
  <si>
    <t>Необходими средства за дофинансиране на маломерни слети паралелки на неспециализирани училища на територията на Община Пазарджик, съгласно Наредбата за финансирането на институциите в системата на предучилищното и училищното образование със стандарт за 2024 год. за периода 15.09-31.12.2024 г.</t>
  </si>
  <si>
    <t>ОУ "Васил Левски", с.Звъничево</t>
  </si>
  <si>
    <t>ОУ"Асен Златаров", с. Черногорово</t>
  </si>
  <si>
    <t>ОУ „Кочо Честименски“, с.Пищигово</t>
  </si>
  <si>
    <t>ОУ "Отец Паисий", с. Огняново</t>
  </si>
  <si>
    <t>ОУ "Христо Ботев", с. Главиница</t>
  </si>
  <si>
    <t>№</t>
  </si>
  <si>
    <t>ОУ "Христо Ботев", с. Сарая</t>
  </si>
  <si>
    <t>ОУ "Васил Левски", с.Величково</t>
  </si>
  <si>
    <t>ОУ "Отец Паисий", с. Говедаре</t>
  </si>
  <si>
    <t>ОУ "Васил Априлов", с. Синитово</t>
  </si>
  <si>
    <t>ОУ "Св. Климент Охридски", с.Мокрище</t>
  </si>
  <si>
    <t>ОУ „Христо Ботев“, с.Братаница</t>
  </si>
  <si>
    <t>ОУ "Отец Паисий", с.Гелеменово</t>
  </si>
  <si>
    <t>ОУ „Св. Св. Кирил и Методий“, с.Ивайло</t>
  </si>
  <si>
    <t>ОУ "Константин Величков", с. Паталеница</t>
  </si>
  <si>
    <t>, ОУ „Георги Бенковски“, с. Хаджиево</t>
  </si>
  <si>
    <t>ОУ „Христо Ботев“, с. Юнаците</t>
  </si>
  <si>
    <t>ОУ "Стефан Захариев", гр. Пазарджик</t>
  </si>
  <si>
    <t>ОУ "Любен Каравелов", гр. Пазарджик</t>
  </si>
  <si>
    <t>ПМГ "Константин Величков" гр. Пазарджик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</si>
</sst>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л_в"/>
  </numFmts>
  <fonts count="11">
    <font>
      <sz val="11"/>
      <color theme="1"/>
      <name val="Aptos Narrow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64" fontId="3" fillId="0" borderId="3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vertical="center" wrapText="1"/>
    </xf>
    <xf numFmtId="0" fontId="2" fillId="0" borderId="0" xfId="0" applyFont="1"/>
    <xf numFmtId="0" fontId="0" fillId="0" borderId="3" xfId="0" applyBorder="1"/>
    <xf numFmtId="0" fontId="1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164" fontId="0" fillId="0" borderId="3" xfId="0" applyNumberFormat="1" applyBorder="1"/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wrapText="1"/>
    </xf>
    <xf numFmtId="164" fontId="0" fillId="3" borderId="3" xfId="0" applyNumberFormat="1" applyFill="1" applyBorder="1"/>
    <xf numFmtId="0" fontId="2" fillId="3" borderId="3" xfId="0" applyFont="1" applyFill="1" applyBorder="1"/>
    <xf numFmtId="164" fontId="2" fillId="3" borderId="3" xfId="0" applyNumberFormat="1" applyFont="1" applyFill="1" applyBorder="1" applyAlignment="1">
      <alignment wrapText="1"/>
    </xf>
    <xf numFmtId="0" fontId="0" fillId="3" borderId="3" xfId="0" applyFill="1" applyBorder="1"/>
    <xf numFmtId="164" fontId="3" fillId="3" borderId="3" xfId="0" applyNumberFormat="1" applyFont="1" applyFill="1" applyBorder="1" applyAlignment="1">
      <alignment wrapText="1"/>
    </xf>
    <xf numFmtId="0" fontId="2" fillId="3" borderId="2" xfId="0" applyFont="1" applyFill="1" applyBorder="1"/>
    <xf numFmtId="0" fontId="10" fillId="0" borderId="1" xfId="0" applyFont="1" applyBorder="1" applyAlignment="1">
      <alignment horizont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zoomScale="60" zoomScaleNormal="60" workbookViewId="0">
      <selection sqref="A1:XFD1"/>
    </sheetView>
  </sheetViews>
  <sheetFormatPr defaultRowHeight="14.25"/>
  <cols>
    <col min="2" max="2" width="18.875" style="16" customWidth="1"/>
    <col min="3" max="3" width="8.5" customWidth="1"/>
    <col min="4" max="5" width="8.25" customWidth="1"/>
    <col min="6" max="6" width="9" customWidth="1"/>
    <col min="7" max="7" width="10" customWidth="1"/>
    <col min="8" max="10" width="8.5" customWidth="1"/>
    <col min="11" max="14" width="10.125" customWidth="1"/>
    <col min="16" max="17" width="9.75" customWidth="1"/>
    <col min="21" max="21" width="11.625" customWidth="1"/>
  </cols>
  <sheetData>
    <row r="1" spans="1:21" ht="46.5" customHeight="1">
      <c r="B1" s="24" t="s">
        <v>21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153">
      <c r="A2" s="10" t="s">
        <v>27</v>
      </c>
      <c r="B2" s="1" t="s">
        <v>19</v>
      </c>
      <c r="C2" s="1" t="s">
        <v>0</v>
      </c>
      <c r="D2" s="1" t="s">
        <v>1</v>
      </c>
      <c r="E2" s="11" t="s">
        <v>3</v>
      </c>
      <c r="F2" s="1" t="s">
        <v>11</v>
      </c>
      <c r="G2" s="1" t="s">
        <v>12</v>
      </c>
      <c r="H2" s="1" t="s">
        <v>5</v>
      </c>
      <c r="I2" s="11" t="s">
        <v>4</v>
      </c>
      <c r="J2" s="1" t="s">
        <v>13</v>
      </c>
      <c r="K2" s="1" t="s">
        <v>14</v>
      </c>
      <c r="L2" s="1" t="s">
        <v>6</v>
      </c>
      <c r="M2" s="11" t="s">
        <v>8</v>
      </c>
      <c r="N2" s="1" t="s">
        <v>15</v>
      </c>
      <c r="O2" s="1" t="s">
        <v>16</v>
      </c>
      <c r="P2" s="1" t="s">
        <v>7</v>
      </c>
      <c r="Q2" s="11" t="s">
        <v>10</v>
      </c>
      <c r="R2" s="1" t="s">
        <v>17</v>
      </c>
      <c r="S2" s="1" t="s">
        <v>18</v>
      </c>
      <c r="T2" s="1" t="s">
        <v>9</v>
      </c>
      <c r="U2" s="11" t="s">
        <v>20</v>
      </c>
    </row>
    <row r="3" spans="1:21" ht="30">
      <c r="A3" s="10">
        <v>1</v>
      </c>
      <c r="B3" s="14" t="s">
        <v>33</v>
      </c>
      <c r="C3" s="2">
        <v>92</v>
      </c>
      <c r="D3" s="2">
        <v>5</v>
      </c>
      <c r="E3" s="2">
        <v>24</v>
      </c>
      <c r="F3" s="2"/>
      <c r="G3" s="2"/>
      <c r="H3" s="2">
        <v>0</v>
      </c>
      <c r="I3" s="2"/>
      <c r="J3" s="2"/>
      <c r="K3" s="3"/>
      <c r="L3" s="4"/>
      <c r="M3" s="4"/>
      <c r="N3" s="4"/>
      <c r="O3" s="2"/>
      <c r="P3" s="5"/>
      <c r="Q3" s="5"/>
      <c r="R3" s="10"/>
      <c r="S3" s="10"/>
      <c r="T3" s="10"/>
      <c r="U3" s="13">
        <f>SUM(F3:H3,J3,K3,L3,N3,O3,P3,R3,S3,T3)</f>
        <v>0</v>
      </c>
    </row>
    <row r="4" spans="1:21" ht="30">
      <c r="A4" s="10">
        <v>2</v>
      </c>
      <c r="B4" s="17" t="s">
        <v>29</v>
      </c>
      <c r="C4" s="2">
        <v>41</v>
      </c>
      <c r="D4" s="2">
        <v>4</v>
      </c>
      <c r="E4" s="2"/>
      <c r="F4" s="2"/>
      <c r="G4" s="2"/>
      <c r="H4" s="2"/>
      <c r="I4" s="2">
        <v>7</v>
      </c>
      <c r="J4" s="2"/>
      <c r="K4" s="4">
        <f>I4*360</f>
        <v>2520</v>
      </c>
      <c r="L4" s="4"/>
      <c r="M4" s="4">
        <v>12</v>
      </c>
      <c r="N4" s="4"/>
      <c r="O4" s="4">
        <f>12*180</f>
        <v>2160</v>
      </c>
      <c r="P4" s="4"/>
      <c r="Q4" s="4">
        <v>16</v>
      </c>
      <c r="R4" s="10"/>
      <c r="S4" s="10">
        <f>Q4*360</f>
        <v>5760</v>
      </c>
      <c r="T4" s="10"/>
      <c r="U4" s="13">
        <f t="shared" ref="U4:U21" si="0">SUM(F4:H4,J4,K4,L4,N4,O4,P4,R4,S4,T4)</f>
        <v>10440</v>
      </c>
    </row>
    <row r="5" spans="1:21" ht="30">
      <c r="A5" s="10">
        <v>3</v>
      </c>
      <c r="B5" s="14" t="s">
        <v>34</v>
      </c>
      <c r="C5" s="19">
        <v>74</v>
      </c>
      <c r="D5" s="19">
        <v>4</v>
      </c>
      <c r="E5" s="19">
        <v>16</v>
      </c>
      <c r="F5" s="19"/>
      <c r="G5" s="19">
        <f>E5*180</f>
        <v>2880</v>
      </c>
      <c r="H5" s="19"/>
      <c r="I5" s="19">
        <v>6</v>
      </c>
      <c r="J5" s="19"/>
      <c r="K5" s="20">
        <f>I5*360</f>
        <v>2160</v>
      </c>
      <c r="L5" s="20"/>
      <c r="M5" s="20"/>
      <c r="N5" s="20"/>
      <c r="O5" s="20"/>
      <c r="P5" s="20"/>
      <c r="Q5" s="20"/>
      <c r="R5" s="21"/>
      <c r="S5" s="21"/>
      <c r="T5" s="21"/>
      <c r="U5" s="18">
        <f t="shared" si="0"/>
        <v>5040</v>
      </c>
    </row>
    <row r="6" spans="1:21" ht="30">
      <c r="A6" s="10">
        <v>4</v>
      </c>
      <c r="B6" s="14" t="s">
        <v>26</v>
      </c>
      <c r="C6" s="19">
        <v>18</v>
      </c>
      <c r="D6" s="19">
        <v>3</v>
      </c>
      <c r="E6" s="19"/>
      <c r="F6" s="19"/>
      <c r="G6" s="19"/>
      <c r="H6" s="19"/>
      <c r="I6" s="19"/>
      <c r="J6" s="19"/>
      <c r="K6" s="20"/>
      <c r="L6" s="20"/>
      <c r="M6" s="20"/>
      <c r="N6" s="20"/>
      <c r="O6" s="20"/>
      <c r="P6" s="20"/>
      <c r="Q6" s="20">
        <v>30</v>
      </c>
      <c r="R6" s="21">
        <f>Q6*540</f>
        <v>16200</v>
      </c>
      <c r="S6" s="21"/>
      <c r="T6" s="21"/>
      <c r="U6" s="18">
        <f t="shared" si="0"/>
        <v>16200</v>
      </c>
    </row>
    <row r="7" spans="1:21" ht="30">
      <c r="A7" s="10">
        <v>5</v>
      </c>
      <c r="B7" s="17" t="s">
        <v>30</v>
      </c>
      <c r="C7" s="19">
        <v>84</v>
      </c>
      <c r="D7" s="19">
        <v>6</v>
      </c>
      <c r="E7" s="19">
        <v>29</v>
      </c>
      <c r="F7" s="19"/>
      <c r="G7" s="19"/>
      <c r="H7" s="19">
        <v>0</v>
      </c>
      <c r="I7" s="19"/>
      <c r="J7" s="19"/>
      <c r="K7" s="20"/>
      <c r="L7" s="20"/>
      <c r="M7" s="20">
        <v>10</v>
      </c>
      <c r="N7" s="20"/>
      <c r="O7" s="20"/>
      <c r="P7" s="20">
        <v>0</v>
      </c>
      <c r="Q7" s="20"/>
      <c r="R7" s="21"/>
      <c r="S7" s="21"/>
      <c r="T7" s="21"/>
      <c r="U7" s="18">
        <f t="shared" si="0"/>
        <v>0</v>
      </c>
    </row>
    <row r="8" spans="1:21" ht="30">
      <c r="A8" s="10">
        <v>6</v>
      </c>
      <c r="B8" s="14" t="s">
        <v>22</v>
      </c>
      <c r="C8" s="19">
        <v>69</v>
      </c>
      <c r="D8" s="19">
        <v>4</v>
      </c>
      <c r="E8" s="19">
        <v>13</v>
      </c>
      <c r="F8" s="19"/>
      <c r="G8" s="19">
        <f>E8*180</f>
        <v>2340</v>
      </c>
      <c r="H8" s="19"/>
      <c r="I8" s="19">
        <v>1</v>
      </c>
      <c r="J8" s="19"/>
      <c r="K8" s="20">
        <f>I8*360</f>
        <v>360</v>
      </c>
      <c r="L8" s="20"/>
      <c r="M8" s="20">
        <v>8</v>
      </c>
      <c r="N8" s="20"/>
      <c r="O8" s="20">
        <f>M8*180</f>
        <v>1440</v>
      </c>
      <c r="P8" s="20"/>
      <c r="Q8" s="20"/>
      <c r="R8" s="21"/>
      <c r="S8" s="21"/>
      <c r="T8" s="21"/>
      <c r="U8" s="18">
        <f t="shared" si="0"/>
        <v>4140</v>
      </c>
    </row>
    <row r="9" spans="1:21" ht="30">
      <c r="A9" s="10">
        <v>7</v>
      </c>
      <c r="B9" s="14" t="s">
        <v>35</v>
      </c>
      <c r="C9" s="19">
        <v>49</v>
      </c>
      <c r="D9" s="19">
        <v>4</v>
      </c>
      <c r="E9" s="19">
        <v>8</v>
      </c>
      <c r="F9" s="19"/>
      <c r="G9" s="19">
        <f t="shared" ref="G9:G17" si="1">E9*180</f>
        <v>1440</v>
      </c>
      <c r="H9" s="19"/>
      <c r="I9" s="19">
        <v>6</v>
      </c>
      <c r="J9" s="19"/>
      <c r="K9" s="20">
        <f>I9*360</f>
        <v>2160</v>
      </c>
      <c r="L9" s="20"/>
      <c r="M9" s="20"/>
      <c r="N9" s="20"/>
      <c r="O9" s="20"/>
      <c r="P9" s="20"/>
      <c r="Q9" s="20">
        <v>18</v>
      </c>
      <c r="R9" s="21"/>
      <c r="S9" s="21">
        <f>Q9*360</f>
        <v>6480</v>
      </c>
      <c r="T9" s="21"/>
      <c r="U9" s="18">
        <f t="shared" si="0"/>
        <v>10080</v>
      </c>
    </row>
    <row r="10" spans="1:21" ht="45">
      <c r="A10" s="10">
        <v>8</v>
      </c>
      <c r="B10" s="14" t="s">
        <v>32</v>
      </c>
      <c r="C10" s="19">
        <v>38</v>
      </c>
      <c r="D10" s="19">
        <v>4</v>
      </c>
      <c r="E10" s="19">
        <v>8</v>
      </c>
      <c r="F10" s="19">
        <f>E10*360</f>
        <v>2880</v>
      </c>
      <c r="G10" s="19"/>
      <c r="H10" s="19"/>
      <c r="I10" s="19">
        <v>10</v>
      </c>
      <c r="J10" s="19">
        <f>I10*540</f>
        <v>5400</v>
      </c>
      <c r="K10" s="22"/>
      <c r="L10" s="20"/>
      <c r="M10" s="20"/>
      <c r="N10" s="20"/>
      <c r="O10" s="20"/>
      <c r="P10" s="20"/>
      <c r="Q10" s="20">
        <v>12</v>
      </c>
      <c r="R10" s="21">
        <f>Q10*540</f>
        <v>6480</v>
      </c>
      <c r="S10" s="21"/>
      <c r="T10" s="21"/>
      <c r="U10" s="18">
        <f t="shared" si="0"/>
        <v>14760</v>
      </c>
    </row>
    <row r="11" spans="1:21" ht="30">
      <c r="A11" s="10">
        <v>9</v>
      </c>
      <c r="B11" s="14" t="s">
        <v>25</v>
      </c>
      <c r="C11" s="19">
        <v>86</v>
      </c>
      <c r="D11" s="19">
        <v>7</v>
      </c>
      <c r="E11" s="19">
        <v>26</v>
      </c>
      <c r="F11" s="19"/>
      <c r="G11" s="19"/>
      <c r="H11" s="19">
        <v>0</v>
      </c>
      <c r="I11" s="19"/>
      <c r="J11" s="19"/>
      <c r="K11" s="22"/>
      <c r="L11" s="20"/>
      <c r="M11" s="20">
        <v>16</v>
      </c>
      <c r="N11" s="20"/>
      <c r="O11" s="20"/>
      <c r="P11" s="20">
        <v>0</v>
      </c>
      <c r="Q11" s="20"/>
      <c r="R11" s="21"/>
      <c r="S11" s="21"/>
      <c r="T11" s="21"/>
      <c r="U11" s="18">
        <f t="shared" si="0"/>
        <v>0</v>
      </c>
    </row>
    <row r="12" spans="1:21" ht="45">
      <c r="A12" s="10">
        <v>10</v>
      </c>
      <c r="B12" s="14" t="s">
        <v>36</v>
      </c>
      <c r="C12" s="19">
        <v>93</v>
      </c>
      <c r="D12" s="19">
        <v>5</v>
      </c>
      <c r="E12" s="19">
        <v>22</v>
      </c>
      <c r="F12" s="19"/>
      <c r="G12" s="19"/>
      <c r="H12" s="19">
        <v>0</v>
      </c>
      <c r="I12" s="19">
        <v>4</v>
      </c>
      <c r="J12" s="19"/>
      <c r="K12" s="22"/>
      <c r="L12" s="20">
        <v>0</v>
      </c>
      <c r="M12" s="20"/>
      <c r="N12" s="20"/>
      <c r="O12" s="20"/>
      <c r="P12" s="20"/>
      <c r="Q12" s="20"/>
      <c r="R12" s="21"/>
      <c r="S12" s="21"/>
      <c r="T12" s="21"/>
      <c r="U12" s="18">
        <f t="shared" si="0"/>
        <v>0</v>
      </c>
    </row>
    <row r="13" spans="1:21" ht="45">
      <c r="A13" s="10">
        <v>11</v>
      </c>
      <c r="B13" s="17" t="s">
        <v>24</v>
      </c>
      <c r="C13" s="19">
        <v>40</v>
      </c>
      <c r="D13" s="19">
        <v>4</v>
      </c>
      <c r="E13" s="19">
        <v>8</v>
      </c>
      <c r="F13" s="19">
        <f>E13*360</f>
        <v>2880</v>
      </c>
      <c r="G13" s="19"/>
      <c r="H13" s="19"/>
      <c r="I13" s="19">
        <v>8</v>
      </c>
      <c r="J13" s="19">
        <f>I13*540</f>
        <v>4320</v>
      </c>
      <c r="K13" s="22"/>
      <c r="L13" s="20"/>
      <c r="M13" s="20">
        <v>10</v>
      </c>
      <c r="N13" s="20">
        <f>M13*360</f>
        <v>3600</v>
      </c>
      <c r="O13" s="20"/>
      <c r="P13" s="20"/>
      <c r="Q13" s="20">
        <v>8</v>
      </c>
      <c r="R13" s="21">
        <f>Q13*540</f>
        <v>4320</v>
      </c>
      <c r="S13" s="21"/>
      <c r="T13" s="21"/>
      <c r="U13" s="18">
        <f t="shared" si="0"/>
        <v>15120</v>
      </c>
    </row>
    <row r="14" spans="1:21" ht="30">
      <c r="A14" s="10">
        <v>12</v>
      </c>
      <c r="B14" s="14" t="s">
        <v>28</v>
      </c>
      <c r="C14" s="19">
        <v>62</v>
      </c>
      <c r="D14" s="19">
        <v>2</v>
      </c>
      <c r="E14" s="19"/>
      <c r="F14" s="19"/>
      <c r="G14" s="19"/>
      <c r="H14" s="19"/>
      <c r="I14" s="19"/>
      <c r="J14" s="19"/>
      <c r="K14" s="20"/>
      <c r="L14" s="20"/>
      <c r="M14" s="20">
        <v>9</v>
      </c>
      <c r="N14" s="20"/>
      <c r="O14" s="20">
        <f>M14*180</f>
        <v>1620</v>
      </c>
      <c r="P14" s="20"/>
      <c r="Q14" s="20">
        <v>10</v>
      </c>
      <c r="R14" s="21"/>
      <c r="S14" s="21">
        <f>Q14*360</f>
        <v>3600</v>
      </c>
      <c r="T14" s="21"/>
      <c r="U14" s="18">
        <f t="shared" si="0"/>
        <v>5220</v>
      </c>
    </row>
    <row r="15" spans="1:21" ht="30">
      <c r="A15" s="10">
        <v>13</v>
      </c>
      <c r="B15" s="17" t="s">
        <v>31</v>
      </c>
      <c r="C15" s="19">
        <v>28</v>
      </c>
      <c r="D15" s="19">
        <v>4</v>
      </c>
      <c r="E15" s="19"/>
      <c r="F15" s="19"/>
      <c r="G15" s="19"/>
      <c r="H15" s="19"/>
      <c r="I15" s="19"/>
      <c r="J15" s="19"/>
      <c r="K15" s="20"/>
      <c r="L15" s="20"/>
      <c r="M15" s="20">
        <v>11</v>
      </c>
      <c r="N15" s="20">
        <f>M15*360</f>
        <v>3960</v>
      </c>
      <c r="O15" s="20"/>
      <c r="P15" s="20"/>
      <c r="Q15" s="20">
        <v>28</v>
      </c>
      <c r="R15" s="21">
        <f>Q15*540</f>
        <v>15120</v>
      </c>
      <c r="S15" s="21"/>
      <c r="T15" s="21"/>
      <c r="U15" s="18">
        <f t="shared" si="0"/>
        <v>19080</v>
      </c>
    </row>
    <row r="16" spans="1:21" ht="45">
      <c r="A16" s="10">
        <v>14</v>
      </c>
      <c r="B16" s="14" t="s">
        <v>37</v>
      </c>
      <c r="C16" s="19">
        <v>21</v>
      </c>
      <c r="D16" s="19">
        <v>4</v>
      </c>
      <c r="E16" s="19"/>
      <c r="F16" s="19"/>
      <c r="G16" s="19">
        <f t="shared" si="1"/>
        <v>0</v>
      </c>
      <c r="H16" s="19"/>
      <c r="I16" s="19"/>
      <c r="J16" s="19"/>
      <c r="K16" s="20"/>
      <c r="L16" s="20"/>
      <c r="M16" s="20">
        <v>10</v>
      </c>
      <c r="N16" s="20">
        <f>M16*360</f>
        <v>3600</v>
      </c>
      <c r="O16" s="20"/>
      <c r="P16" s="20"/>
      <c r="Q16" s="20">
        <v>32</v>
      </c>
      <c r="R16" s="21">
        <f>Q16*540</f>
        <v>17280</v>
      </c>
      <c r="S16" s="21"/>
      <c r="T16" s="21"/>
      <c r="U16" s="18">
        <f t="shared" si="0"/>
        <v>20880</v>
      </c>
    </row>
    <row r="17" spans="1:21" ht="30">
      <c r="A17" s="10">
        <v>15</v>
      </c>
      <c r="B17" s="14" t="s">
        <v>23</v>
      </c>
      <c r="C17" s="19">
        <v>52</v>
      </c>
      <c r="D17" s="19">
        <v>1</v>
      </c>
      <c r="E17" s="19">
        <v>3</v>
      </c>
      <c r="F17" s="19"/>
      <c r="G17" s="19">
        <f t="shared" si="1"/>
        <v>540</v>
      </c>
      <c r="H17" s="19"/>
      <c r="I17" s="19"/>
      <c r="J17" s="19"/>
      <c r="K17" s="20"/>
      <c r="L17" s="20"/>
      <c r="M17" s="20"/>
      <c r="N17" s="20"/>
      <c r="O17" s="20"/>
      <c r="P17" s="20"/>
      <c r="Q17" s="20"/>
      <c r="R17" s="21"/>
      <c r="S17" s="21"/>
      <c r="T17" s="21"/>
      <c r="U17" s="18">
        <f t="shared" si="0"/>
        <v>540</v>
      </c>
    </row>
    <row r="18" spans="1:21" ht="30">
      <c r="A18" s="10">
        <v>16</v>
      </c>
      <c r="B18" s="14" t="s">
        <v>38</v>
      </c>
      <c r="C18" s="6">
        <v>38</v>
      </c>
      <c r="D18" s="2">
        <v>3</v>
      </c>
      <c r="E18" s="2">
        <v>14</v>
      </c>
      <c r="F18" s="2">
        <f>E18*360</f>
        <v>5040</v>
      </c>
      <c r="G18" s="2"/>
      <c r="H18" s="2"/>
      <c r="I18" s="2"/>
      <c r="J18" s="2"/>
      <c r="K18" s="4"/>
      <c r="L18" s="4"/>
      <c r="M18" s="4"/>
      <c r="N18" s="4"/>
      <c r="O18" s="4"/>
      <c r="P18" s="4"/>
      <c r="Q18" s="4"/>
      <c r="R18" s="10"/>
      <c r="S18" s="10"/>
      <c r="T18" s="10"/>
      <c r="U18" s="13">
        <f t="shared" si="0"/>
        <v>5040</v>
      </c>
    </row>
    <row r="19" spans="1:21" ht="46.5" customHeight="1">
      <c r="A19" s="10">
        <v>17</v>
      </c>
      <c r="B19" s="14" t="s">
        <v>39</v>
      </c>
      <c r="C19" s="6">
        <v>65</v>
      </c>
      <c r="D19" s="2">
        <v>2</v>
      </c>
      <c r="E19" s="2">
        <v>6</v>
      </c>
      <c r="F19" s="2"/>
      <c r="G19" s="2">
        <f>E19*180</f>
        <v>1080</v>
      </c>
      <c r="H19" s="2"/>
      <c r="I19" s="2">
        <v>2</v>
      </c>
      <c r="J19" s="2"/>
      <c r="K19" s="4">
        <f>I19*360</f>
        <v>720</v>
      </c>
      <c r="L19" s="4"/>
      <c r="M19" s="4"/>
      <c r="N19" s="4"/>
      <c r="O19" s="4"/>
      <c r="P19" s="4"/>
      <c r="Q19" s="4"/>
      <c r="R19" s="10"/>
      <c r="S19" s="10"/>
      <c r="T19" s="10"/>
      <c r="U19" s="13">
        <f t="shared" si="0"/>
        <v>1800</v>
      </c>
    </row>
    <row r="20" spans="1:21" ht="45">
      <c r="A20" s="10">
        <v>18</v>
      </c>
      <c r="B20" s="14" t="s">
        <v>40</v>
      </c>
      <c r="C20" s="23">
        <v>392</v>
      </c>
      <c r="D20" s="19">
        <v>1</v>
      </c>
      <c r="E20" s="19">
        <v>1</v>
      </c>
      <c r="F20" s="19"/>
      <c r="G20" s="19"/>
      <c r="H20" s="19">
        <v>0</v>
      </c>
      <c r="I20" s="19"/>
      <c r="J20" s="19"/>
      <c r="K20" s="20"/>
      <c r="L20" s="20"/>
      <c r="M20" s="20"/>
      <c r="N20" s="20"/>
      <c r="O20" s="20"/>
      <c r="P20" s="20"/>
      <c r="Q20" s="20"/>
      <c r="R20" s="21"/>
      <c r="S20" s="21"/>
      <c r="T20" s="21"/>
      <c r="U20" s="18">
        <f t="shared" si="0"/>
        <v>0</v>
      </c>
    </row>
    <row r="21" spans="1:21" ht="45">
      <c r="A21" s="10">
        <v>19</v>
      </c>
      <c r="B21" s="7" t="s">
        <v>41</v>
      </c>
      <c r="C21" s="23">
        <v>787</v>
      </c>
      <c r="D21" s="19">
        <v>2</v>
      </c>
      <c r="E21" s="19">
        <v>2</v>
      </c>
      <c r="F21" s="19"/>
      <c r="G21" s="19"/>
      <c r="H21" s="19">
        <v>0</v>
      </c>
      <c r="I21" s="19"/>
      <c r="J21" s="19"/>
      <c r="K21" s="20"/>
      <c r="L21" s="20"/>
      <c r="M21" s="20"/>
      <c r="N21" s="20"/>
      <c r="O21" s="20"/>
      <c r="P21" s="20"/>
      <c r="Q21" s="20"/>
      <c r="R21" s="21"/>
      <c r="S21" s="21"/>
      <c r="T21" s="21"/>
      <c r="U21" s="18">
        <f t="shared" si="0"/>
        <v>0</v>
      </c>
    </row>
    <row r="22" spans="1:21" ht="15.75">
      <c r="B22" s="15" t="s">
        <v>2</v>
      </c>
      <c r="C22" s="8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>
        <f>SUM(U3:U21)</f>
        <v>128340</v>
      </c>
    </row>
    <row r="23" spans="1:21" ht="15">
      <c r="P23" s="9"/>
      <c r="Q23" s="9"/>
    </row>
  </sheetData>
  <mergeCells count="1">
    <mergeCell ref="B1:U1"/>
  </mergeCells>
  <pageMargins left="0.25" right="0.25" top="0.75" bottom="0.75" header="0.3" footer="0.3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potrebitel</cp:lastModifiedBy>
  <cp:lastPrinted>2024-08-21T09:18:12Z</cp:lastPrinted>
  <dcterms:created xsi:type="dcterms:W3CDTF">2024-08-18T07:11:00Z</dcterms:created>
  <dcterms:modified xsi:type="dcterms:W3CDTF">2024-08-21T09:53:03Z</dcterms:modified>
</cp:coreProperties>
</file>